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DE04" lockStructure="1" lockWindows="1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Лист1!$A$1:$J$53</definedName>
  </definedNames>
  <calcPr calcId="162913"/>
</workbook>
</file>

<file path=xl/calcChain.xml><?xml version="1.0" encoding="utf-8"?>
<calcChain xmlns="http://schemas.openxmlformats.org/spreadsheetml/2006/main">
  <c r="I9" i="1" l="1"/>
  <c r="J9" i="1"/>
  <c r="F33" i="1"/>
  <c r="F3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I12" i="1"/>
  <c r="J12" i="1"/>
  <c r="G46" i="1"/>
  <c r="G45" i="1"/>
  <c r="G14" i="1"/>
  <c r="G8" i="1"/>
  <c r="G7" i="1"/>
  <c r="F21" i="1"/>
  <c r="F22" i="1"/>
  <c r="F23" i="1"/>
  <c r="F24" i="1"/>
  <c r="F25" i="1"/>
  <c r="F27" i="1"/>
  <c r="F29" i="1"/>
  <c r="F30" i="1"/>
  <c r="F31" i="1"/>
  <c r="F32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4" i="1"/>
  <c r="F42" i="1" l="1"/>
  <c r="F28" i="1"/>
  <c r="F20" i="1"/>
  <c r="F35" i="1"/>
  <c r="F51" i="1"/>
  <c r="F53" i="1"/>
</calcChain>
</file>

<file path=xl/sharedStrings.xml><?xml version="1.0" encoding="utf-8"?>
<sst xmlns="http://schemas.openxmlformats.org/spreadsheetml/2006/main" count="115" uniqueCount="77">
  <si>
    <t>№ п/п</t>
  </si>
  <si>
    <t>Товар</t>
  </si>
  <si>
    <t>Кол-во</t>
  </si>
  <si>
    <t>Ед. изм</t>
  </si>
  <si>
    <t>Цена</t>
  </si>
  <si>
    <t>Сумма</t>
  </si>
  <si>
    <t>месяц</t>
  </si>
  <si>
    <t>кол-во дней 1класс</t>
  </si>
  <si>
    <t>кол-во дней 2,3,4 класс</t>
  </si>
  <si>
    <t>Хлеб пшеничный</t>
  </si>
  <si>
    <t>шт</t>
  </si>
  <si>
    <t>Мука пшеничная</t>
  </si>
  <si>
    <t>кг</t>
  </si>
  <si>
    <t>Макаронные изделия</t>
  </si>
  <si>
    <t>итого</t>
  </si>
  <si>
    <t xml:space="preserve">кол-во детей </t>
  </si>
  <si>
    <t>Картофель</t>
  </si>
  <si>
    <t>Хлеб пишите в штуках</t>
  </si>
  <si>
    <t>Бананы</t>
  </si>
  <si>
    <t>Фрукты сухие</t>
  </si>
  <si>
    <t>Сахар</t>
  </si>
  <si>
    <t>Чай</t>
  </si>
  <si>
    <t>Мясо</t>
  </si>
  <si>
    <t>Птица</t>
  </si>
  <si>
    <t>Молоко</t>
  </si>
  <si>
    <t>Сметана</t>
  </si>
  <si>
    <t>Сыр</t>
  </si>
  <si>
    <t>Масло сливочное</t>
  </si>
  <si>
    <t>Масло растительное</t>
  </si>
  <si>
    <t>Яйцо (штук)</t>
  </si>
  <si>
    <t>Соль</t>
  </si>
  <si>
    <t>Итого</t>
  </si>
  <si>
    <t>Всего</t>
  </si>
  <si>
    <t>то есть буханок-500гр.</t>
  </si>
  <si>
    <t>Соки тоже 3лит. Штуках</t>
  </si>
  <si>
    <t xml:space="preserve">Количество детей   в             </t>
  </si>
  <si>
    <t xml:space="preserve">таблице по горячему </t>
  </si>
  <si>
    <t xml:space="preserve">питанию должно </t>
  </si>
  <si>
    <t xml:space="preserve"> строго</t>
  </si>
  <si>
    <t xml:space="preserve">совподать с данными </t>
  </si>
  <si>
    <t>отчета ООШ-1</t>
  </si>
  <si>
    <t>Какао</t>
  </si>
  <si>
    <t>Дрожжи</t>
  </si>
  <si>
    <t>Крупа пшеничная</t>
  </si>
  <si>
    <t>Бакалейная продукция</t>
  </si>
  <si>
    <t>Овощи</t>
  </si>
  <si>
    <t xml:space="preserve">Фрукты </t>
  </si>
  <si>
    <t xml:space="preserve">Сок абрикосовый  </t>
  </si>
  <si>
    <t>Сок  персиковый</t>
  </si>
  <si>
    <t>Рыба-филе</t>
  </si>
  <si>
    <t>Творог (не более 9%)</t>
  </si>
  <si>
    <t>л</t>
  </si>
  <si>
    <t>Сгушенное молоко</t>
  </si>
  <si>
    <t>Мясная и рыбная продукция</t>
  </si>
  <si>
    <t>Пряники</t>
  </si>
  <si>
    <t>Печенье</t>
  </si>
  <si>
    <t>Горох</t>
  </si>
  <si>
    <t>Рис</t>
  </si>
  <si>
    <t>Крупа гречневая</t>
  </si>
  <si>
    <t>Сардельки</t>
  </si>
  <si>
    <t>Сосиски</t>
  </si>
  <si>
    <t>Йогурт (125г)</t>
  </si>
  <si>
    <t>Груши</t>
  </si>
  <si>
    <t>Яблоки</t>
  </si>
  <si>
    <t>Помидоры</t>
  </si>
  <si>
    <t>Огурцы</t>
  </si>
  <si>
    <t>Свекла</t>
  </si>
  <si>
    <t>Морковь</t>
  </si>
  <si>
    <t>Лук</t>
  </si>
  <si>
    <t>Капуста</t>
  </si>
  <si>
    <t>Крупа манная</t>
  </si>
  <si>
    <t>Предварительный расчет для горячего питания - 73,68руб. На 1реб.</t>
  </si>
  <si>
    <t>Сентябрь</t>
  </si>
  <si>
    <t>Октябрь</t>
  </si>
  <si>
    <t>Ноябрь</t>
  </si>
  <si>
    <t>Декабрь</t>
  </si>
  <si>
    <t>ГКОУ РД  "Ретлобская СОШ Цунтинского района"       колличество - 56     уч.       Из них 1класс -14    уч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</si>
</sst>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2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7" fillId="0" borderId="1" xfId="1" applyNumberFormat="1" applyFont="1" applyBorder="1" applyAlignment="1" applyProtection="1">
      <alignment horizontal="right"/>
      <protection locked="0"/>
    </xf>
    <xf numFmtId="0" fontId="9" fillId="7" borderId="0" xfId="0" applyFont="1" applyFill="1" applyProtection="1">
      <protection locked="0"/>
    </xf>
    <xf numFmtId="0" fontId="10" fillId="7" borderId="0" xfId="0" applyFont="1" applyFill="1" applyAlignment="1" applyProtection="1"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right" vertical="center"/>
      <protection locked="0"/>
    </xf>
    <xf numFmtId="2" fontId="0" fillId="0" borderId="0" xfId="0" applyNumberFormat="1" applyProtection="1">
      <protection locked="0"/>
    </xf>
    <xf numFmtId="2" fontId="0" fillId="2" borderId="1" xfId="0" applyNumberFormat="1" applyFill="1" applyBorder="1" applyProtection="1">
      <protection locked="0"/>
    </xf>
    <xf numFmtId="2" fontId="8" fillId="5" borderId="1" xfId="0" applyNumberFormat="1" applyFont="1" applyFill="1" applyBorder="1" applyAlignment="1" applyProtection="1">
      <alignment horizontal="right" vertical="center"/>
      <protection locked="0"/>
    </xf>
    <xf numFmtId="2" fontId="8" fillId="0" borderId="1" xfId="1" applyNumberFormat="1" applyFont="1" applyBorder="1" applyAlignment="1" applyProtection="1">
      <alignment horizontal="right"/>
      <protection locked="0"/>
    </xf>
    <xf numFmtId="2" fontId="8" fillId="0" borderId="1" xfId="0" applyNumberFormat="1" applyFont="1" applyBorder="1" applyAlignment="1" applyProtection="1">
      <alignment horizontal="right"/>
      <protection locked="0"/>
    </xf>
    <xf numFmtId="2" fontId="8" fillId="0" borderId="1" xfId="1" applyNumberFormat="1" applyFont="1" applyBorder="1" applyAlignment="1" applyProtection="1">
      <alignment horizontal="right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 wrapText="1"/>
    </xf>
    <xf numFmtId="2" fontId="6" fillId="5" borderId="1" xfId="1" applyNumberFormat="1" applyFont="1" applyFill="1" applyBorder="1" applyAlignment="1" applyProtection="1">
      <alignment horizontal="right" vertical="center" wrapText="1"/>
    </xf>
    <xf numFmtId="2" fontId="8" fillId="0" borderId="1" xfId="1" applyNumberFormat="1" applyFont="1" applyBorder="1" applyAlignment="1" applyProtection="1">
      <alignment horizontal="right"/>
    </xf>
    <xf numFmtId="2" fontId="6" fillId="5" borderId="1" xfId="0" applyNumberFormat="1" applyFont="1" applyFill="1" applyBorder="1" applyAlignment="1" applyProtection="1">
      <alignment horizontal="right" vertical="center" wrapText="1"/>
    </xf>
    <xf numFmtId="2" fontId="6" fillId="5" borderId="1" xfId="0" applyNumberFormat="1" applyFont="1" applyFill="1" applyBorder="1" applyAlignment="1" applyProtection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right" wrapText="1"/>
    </xf>
    <xf numFmtId="2" fontId="0" fillId="5" borderId="1" xfId="0" applyNumberFormat="1" applyFill="1" applyBorder="1" applyProtection="1">
      <protection locked="0"/>
    </xf>
    <xf numFmtId="2" fontId="0" fillId="5" borderId="0" xfId="0" applyNumberFormat="1" applyFill="1" applyProtection="1"/>
    <xf numFmtId="0" fontId="0" fillId="0" borderId="0" xfId="0" applyAlignment="1" applyProtection="1">
      <alignment wrapText="1"/>
      <protection locked="0"/>
    </xf>
    <xf numFmtId="0" fontId="12" fillId="9" borderId="0" xfId="0" applyFont="1" applyFill="1" applyProtection="1">
      <protection locked="0"/>
    </xf>
    <xf numFmtId="2" fontId="13" fillId="2" borderId="1" xfId="0" applyNumberFormat="1" applyFont="1" applyFill="1" applyBorder="1" applyProtection="1"/>
    <xf numFmtId="2" fontId="8" fillId="0" borderId="1" xfId="1" applyNumberFormat="1" applyFont="1" applyBorder="1" applyAlignment="1" applyProtection="1">
      <alignment horizontal="left"/>
    </xf>
    <xf numFmtId="2" fontId="6" fillId="2" borderId="1" xfId="1" applyNumberFormat="1" applyFont="1" applyFill="1" applyBorder="1" applyAlignment="1" applyProtection="1">
      <alignment horizontal="right" vertical="center" wrapText="1"/>
    </xf>
    <xf numFmtId="0" fontId="12" fillId="5" borderId="0" xfId="0" applyFont="1" applyFill="1" applyProtection="1">
      <protection locked="0"/>
    </xf>
    <xf numFmtId="0" fontId="0" fillId="5" borderId="0" xfId="0" applyFill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indowProtection="1" tabSelected="1" topLeftCell="A31" zoomScaleNormal="100" workbookViewId="0">
      <selection activeCell="E14" sqref="E14"/>
    </sheetView>
  </sheetViews>
  <sheetFormatPr defaultRowHeight="15" x14ac:dyDescent="0.25"/>
  <cols>
    <col min="1" max="1" width="4.28515625" style="2" customWidth="1"/>
    <col min="2" max="2" width="38.28515625" style="2" customWidth="1"/>
    <col min="3" max="3" width="6.28515625" style="2" customWidth="1"/>
    <col min="4" max="4" width="10.7109375" style="2" customWidth="1"/>
    <col min="5" max="5" width="10.85546875" style="2" bestFit="1" customWidth="1"/>
    <col min="6" max="6" width="14.7109375" style="2" customWidth="1"/>
    <col min="7" max="7" width="15.5703125" style="2" customWidth="1"/>
    <col min="8" max="8" width="9" style="2" customWidth="1"/>
    <col min="9" max="9" width="9.28515625" style="2" bestFit="1" customWidth="1"/>
    <col min="10" max="10" width="12.85546875" style="2" customWidth="1"/>
    <col min="11" max="16384" width="9.140625" style="2"/>
  </cols>
  <sheetData>
    <row r="1" spans="1:16" x14ac:dyDescent="0.25">
      <c r="A1" s="50" t="s">
        <v>71</v>
      </c>
      <c r="B1" s="50"/>
      <c r="C1" s="50"/>
      <c r="D1" s="50"/>
      <c r="E1" s="50"/>
      <c r="F1" s="50"/>
      <c r="G1" s="1"/>
    </row>
    <row r="2" spans="1:16" x14ac:dyDescent="0.25">
      <c r="A2" s="51" t="s">
        <v>76</v>
      </c>
      <c r="B2" s="51"/>
      <c r="C2" s="51"/>
      <c r="D2" s="51"/>
      <c r="E2" s="51"/>
      <c r="F2" s="51"/>
      <c r="G2" s="51"/>
      <c r="H2" s="51"/>
      <c r="I2" s="51"/>
      <c r="J2" s="51"/>
    </row>
    <row r="3" spans="1:16" ht="45" x14ac:dyDescent="0.25">
      <c r="A3" s="19" t="s">
        <v>0</v>
      </c>
      <c r="B3" s="33" t="s">
        <v>1</v>
      </c>
      <c r="C3" s="19" t="s">
        <v>3</v>
      </c>
      <c r="D3" s="32" t="s">
        <v>2</v>
      </c>
      <c r="E3" s="34" t="s">
        <v>4</v>
      </c>
      <c r="F3" s="34" t="s">
        <v>5</v>
      </c>
      <c r="G3" s="33"/>
      <c r="H3" s="16" t="s">
        <v>6</v>
      </c>
      <c r="I3" s="17" t="s">
        <v>7</v>
      </c>
      <c r="J3" s="18" t="s">
        <v>8</v>
      </c>
      <c r="L3" s="19"/>
    </row>
    <row r="4" spans="1:16" ht="18.75" x14ac:dyDescent="0.3">
      <c r="A4" s="3">
        <v>1</v>
      </c>
      <c r="B4" s="39" t="s">
        <v>9</v>
      </c>
      <c r="C4" s="5" t="s">
        <v>10</v>
      </c>
      <c r="D4" s="27">
        <v>360</v>
      </c>
      <c r="E4" s="47">
        <v>33.99</v>
      </c>
      <c r="F4" s="36">
        <f>D4*E4</f>
        <v>12236.400000000001</v>
      </c>
      <c r="G4" s="28"/>
      <c r="H4" s="6" t="s">
        <v>72</v>
      </c>
      <c r="I4" s="7">
        <v>20</v>
      </c>
      <c r="J4" s="7">
        <v>20</v>
      </c>
    </row>
    <row r="5" spans="1:16" ht="18.75" x14ac:dyDescent="0.3">
      <c r="A5" s="3">
        <v>2</v>
      </c>
      <c r="B5" s="39" t="s">
        <v>11</v>
      </c>
      <c r="C5" s="8" t="s">
        <v>12</v>
      </c>
      <c r="D5" s="27">
        <v>0</v>
      </c>
      <c r="E5" s="47">
        <v>57.57</v>
      </c>
      <c r="F5" s="36">
        <f t="shared" ref="F5:F19" si="0">D5*E5</f>
        <v>0</v>
      </c>
      <c r="G5" s="28"/>
      <c r="H5" s="6" t="s">
        <v>73</v>
      </c>
      <c r="I5" s="7">
        <v>19</v>
      </c>
      <c r="J5" s="7">
        <v>19</v>
      </c>
    </row>
    <row r="6" spans="1:16" ht="18.75" x14ac:dyDescent="0.3">
      <c r="A6" s="3">
        <v>3</v>
      </c>
      <c r="B6" s="39" t="s">
        <v>13</v>
      </c>
      <c r="C6" s="8" t="s">
        <v>12</v>
      </c>
      <c r="D6" s="27">
        <v>55</v>
      </c>
      <c r="E6" s="35">
        <v>112.39</v>
      </c>
      <c r="F6" s="36">
        <f t="shared" si="0"/>
        <v>6181.45</v>
      </c>
      <c r="G6" s="28"/>
      <c r="H6" s="6" t="s">
        <v>74</v>
      </c>
      <c r="I6" s="7">
        <v>19</v>
      </c>
      <c r="J6" s="7">
        <v>19</v>
      </c>
    </row>
    <row r="7" spans="1:16" ht="18.75" x14ac:dyDescent="0.3">
      <c r="A7" s="3">
        <v>4</v>
      </c>
      <c r="B7" s="39" t="s">
        <v>41</v>
      </c>
      <c r="C7" s="8" t="s">
        <v>12</v>
      </c>
      <c r="D7" s="27">
        <v>6</v>
      </c>
      <c r="E7" s="35">
        <v>650</v>
      </c>
      <c r="F7" s="36">
        <f t="shared" si="0"/>
        <v>3900</v>
      </c>
      <c r="G7" s="36">
        <f>D7*4</f>
        <v>24</v>
      </c>
      <c r="H7" s="6" t="s">
        <v>75</v>
      </c>
      <c r="I7" s="7">
        <v>21</v>
      </c>
      <c r="J7" s="7">
        <v>21</v>
      </c>
    </row>
    <row r="8" spans="1:16" ht="18.75" x14ac:dyDescent="0.3">
      <c r="A8" s="3">
        <v>5</v>
      </c>
      <c r="B8" s="39" t="s">
        <v>21</v>
      </c>
      <c r="C8" s="8" t="s">
        <v>12</v>
      </c>
      <c r="D8" s="27">
        <v>8</v>
      </c>
      <c r="E8" s="47">
        <v>1281.05</v>
      </c>
      <c r="F8" s="36">
        <f t="shared" si="0"/>
        <v>10248.4</v>
      </c>
      <c r="G8" s="36">
        <f>D8*2</f>
        <v>16</v>
      </c>
      <c r="H8" s="55"/>
      <c r="I8" s="56"/>
      <c r="J8" s="57"/>
    </row>
    <row r="9" spans="1:16" ht="18.75" x14ac:dyDescent="0.3">
      <c r="A9" s="3">
        <v>6</v>
      </c>
      <c r="B9" s="39" t="s">
        <v>20</v>
      </c>
      <c r="C9" s="8" t="s">
        <v>12</v>
      </c>
      <c r="D9" s="27">
        <v>60</v>
      </c>
      <c r="E9" s="47">
        <v>79.63</v>
      </c>
      <c r="F9" s="36">
        <f t="shared" si="0"/>
        <v>4777.7999999999993</v>
      </c>
      <c r="G9" s="28"/>
      <c r="H9" s="6" t="s">
        <v>14</v>
      </c>
      <c r="I9" s="41">
        <f>I4+I5+I6+I7+I8</f>
        <v>79</v>
      </c>
      <c r="J9" s="41">
        <f>J4+J5++J6++J7+J8</f>
        <v>79</v>
      </c>
    </row>
    <row r="10" spans="1:16" ht="18.75" x14ac:dyDescent="0.3">
      <c r="A10" s="3">
        <v>7</v>
      </c>
      <c r="B10" s="39" t="s">
        <v>54</v>
      </c>
      <c r="C10" s="8" t="s">
        <v>12</v>
      </c>
      <c r="D10" s="27">
        <v>40</v>
      </c>
      <c r="E10" s="35">
        <v>150</v>
      </c>
      <c r="F10" s="36">
        <f t="shared" si="0"/>
        <v>6000</v>
      </c>
      <c r="G10" s="28"/>
      <c r="H10" s="52" t="s">
        <v>15</v>
      </c>
      <c r="I10" s="53">
        <v>14</v>
      </c>
      <c r="J10" s="53">
        <v>42</v>
      </c>
    </row>
    <row r="11" spans="1:16" ht="18.75" x14ac:dyDescent="0.3">
      <c r="A11" s="3">
        <v>8</v>
      </c>
      <c r="B11" s="39" t="s">
        <v>55</v>
      </c>
      <c r="C11" s="8" t="s">
        <v>12</v>
      </c>
      <c r="D11" s="27">
        <v>50</v>
      </c>
      <c r="E11" s="35">
        <v>250.81</v>
      </c>
      <c r="F11" s="36">
        <f t="shared" si="0"/>
        <v>12540.5</v>
      </c>
      <c r="G11" s="28"/>
      <c r="H11" s="52"/>
      <c r="I11" s="54"/>
      <c r="J11" s="54"/>
    </row>
    <row r="12" spans="1:16" ht="18.75" x14ac:dyDescent="0.3">
      <c r="A12" s="3">
        <v>9</v>
      </c>
      <c r="B12" s="39" t="s">
        <v>28</v>
      </c>
      <c r="C12" s="8" t="s">
        <v>51</v>
      </c>
      <c r="D12" s="27">
        <v>40</v>
      </c>
      <c r="E12" s="35">
        <v>133.28</v>
      </c>
      <c r="F12" s="36">
        <f t="shared" si="0"/>
        <v>5331.2</v>
      </c>
      <c r="G12" s="28"/>
      <c r="I12" s="42">
        <f>I9*I10</f>
        <v>1106</v>
      </c>
      <c r="J12" s="42">
        <f>J10*J9</f>
        <v>3318</v>
      </c>
    </row>
    <row r="13" spans="1:16" ht="18.75" x14ac:dyDescent="0.3">
      <c r="A13" s="3">
        <v>10</v>
      </c>
      <c r="B13" s="39" t="s">
        <v>30</v>
      </c>
      <c r="C13" s="8" t="s">
        <v>12</v>
      </c>
      <c r="D13" s="27">
        <v>14</v>
      </c>
      <c r="E13" s="47">
        <v>16.05</v>
      </c>
      <c r="F13" s="36">
        <f t="shared" si="0"/>
        <v>224.70000000000002</v>
      </c>
      <c r="G13" s="28"/>
    </row>
    <row r="14" spans="1:16" ht="18.75" x14ac:dyDescent="0.3">
      <c r="A14" s="3">
        <v>11</v>
      </c>
      <c r="B14" s="39" t="s">
        <v>42</v>
      </c>
      <c r="C14" s="8" t="s">
        <v>12</v>
      </c>
      <c r="D14" s="27">
        <v>3</v>
      </c>
      <c r="E14" s="35">
        <v>500</v>
      </c>
      <c r="F14" s="36">
        <f t="shared" si="0"/>
        <v>1500</v>
      </c>
      <c r="G14" s="36">
        <f>D14*10</f>
        <v>30</v>
      </c>
      <c r="I14" s="21" t="s">
        <v>17</v>
      </c>
      <c r="J14" s="21"/>
      <c r="L14" s="9"/>
      <c r="M14" s="10"/>
      <c r="N14" s="10"/>
    </row>
    <row r="15" spans="1:16" ht="18.75" x14ac:dyDescent="0.3">
      <c r="A15" s="3">
        <v>12</v>
      </c>
      <c r="B15" s="39" t="s">
        <v>56</v>
      </c>
      <c r="C15" s="8" t="s">
        <v>12</v>
      </c>
      <c r="D15" s="27">
        <v>30</v>
      </c>
      <c r="E15" s="35">
        <v>60</v>
      </c>
      <c r="F15" s="36">
        <f t="shared" si="0"/>
        <v>1800</v>
      </c>
      <c r="G15" s="28"/>
      <c r="I15" s="21" t="s">
        <v>33</v>
      </c>
      <c r="J15" s="21"/>
      <c r="L15" s="10"/>
      <c r="M15" s="10"/>
      <c r="N15" s="10"/>
      <c r="O15" s="10"/>
      <c r="P15" s="10"/>
    </row>
    <row r="16" spans="1:16" ht="18.75" x14ac:dyDescent="0.3">
      <c r="A16" s="3">
        <v>13</v>
      </c>
      <c r="B16" s="39" t="s">
        <v>57</v>
      </c>
      <c r="C16" s="8" t="s">
        <v>12</v>
      </c>
      <c r="D16" s="27">
        <v>60</v>
      </c>
      <c r="E16" s="35">
        <v>121.68</v>
      </c>
      <c r="F16" s="36">
        <f t="shared" si="0"/>
        <v>7300.8</v>
      </c>
      <c r="G16" s="28"/>
      <c r="I16" s="22" t="s">
        <v>34</v>
      </c>
      <c r="J16" s="22"/>
    </row>
    <row r="17" spans="1:11" ht="18.75" x14ac:dyDescent="0.3">
      <c r="A17" s="3">
        <v>14</v>
      </c>
      <c r="B17" s="39" t="s">
        <v>58</v>
      </c>
      <c r="C17" s="8" t="s">
        <v>12</v>
      </c>
      <c r="D17" s="27">
        <v>40</v>
      </c>
      <c r="E17" s="35">
        <v>88.26</v>
      </c>
      <c r="F17" s="36">
        <f t="shared" si="0"/>
        <v>3530.4</v>
      </c>
      <c r="G17" s="28"/>
    </row>
    <row r="18" spans="1:11" ht="18.75" x14ac:dyDescent="0.3">
      <c r="A18" s="3">
        <v>15</v>
      </c>
      <c r="B18" s="39" t="s">
        <v>70</v>
      </c>
      <c r="C18" s="8" t="s">
        <v>12</v>
      </c>
      <c r="D18" s="27">
        <v>50</v>
      </c>
      <c r="E18" s="35">
        <v>60</v>
      </c>
      <c r="F18" s="36">
        <f t="shared" si="0"/>
        <v>3000</v>
      </c>
      <c r="G18" s="28"/>
      <c r="I18" s="48"/>
      <c r="J18" s="48"/>
    </row>
    <row r="19" spans="1:11" ht="18.75" x14ac:dyDescent="0.3">
      <c r="A19" s="3">
        <v>16</v>
      </c>
      <c r="B19" s="39" t="s">
        <v>43</v>
      </c>
      <c r="C19" s="8" t="s">
        <v>12</v>
      </c>
      <c r="D19" s="27">
        <v>0</v>
      </c>
      <c r="E19" s="35">
        <v>68.66</v>
      </c>
      <c r="F19" s="36">
        <f t="shared" si="0"/>
        <v>0</v>
      </c>
      <c r="G19" s="28"/>
      <c r="I19" s="48"/>
      <c r="J19" s="48"/>
    </row>
    <row r="20" spans="1:11" ht="19.5" customHeight="1" x14ac:dyDescent="0.3">
      <c r="A20" s="3">
        <v>19</v>
      </c>
      <c r="B20" s="40" t="s">
        <v>44</v>
      </c>
      <c r="C20" s="8"/>
      <c r="D20" s="27"/>
      <c r="E20" s="35"/>
      <c r="F20" s="46">
        <f>SUM(F4:F19)</f>
        <v>78571.649999999994</v>
      </c>
      <c r="G20" s="28"/>
      <c r="I20" s="48"/>
      <c r="J20" s="48"/>
    </row>
    <row r="21" spans="1:11" ht="18.75" x14ac:dyDescent="0.3">
      <c r="A21" s="3">
        <v>20</v>
      </c>
      <c r="B21" s="39" t="s">
        <v>16</v>
      </c>
      <c r="C21" s="8" t="s">
        <v>12</v>
      </c>
      <c r="D21" s="27">
        <v>130</v>
      </c>
      <c r="E21" s="37">
        <v>46.38</v>
      </c>
      <c r="F21" s="36">
        <f t="shared" ref="F21:F49" si="1">D21*E21</f>
        <v>6029.4000000000005</v>
      </c>
      <c r="G21" s="29"/>
      <c r="I21" s="48"/>
      <c r="J21" s="48"/>
    </row>
    <row r="22" spans="1:11" ht="18.75" x14ac:dyDescent="0.3">
      <c r="A22" s="3">
        <v>21</v>
      </c>
      <c r="B22" s="39" t="s">
        <v>69</v>
      </c>
      <c r="C22" s="24" t="s">
        <v>12</v>
      </c>
      <c r="D22" s="27">
        <v>70</v>
      </c>
      <c r="E22" s="38">
        <v>33.28</v>
      </c>
      <c r="F22" s="36">
        <f t="shared" si="1"/>
        <v>2329.6</v>
      </c>
      <c r="G22" s="30"/>
    </row>
    <row r="23" spans="1:11" ht="18.75" x14ac:dyDescent="0.3">
      <c r="A23" s="3">
        <v>22</v>
      </c>
      <c r="B23" s="39" t="s">
        <v>68</v>
      </c>
      <c r="C23" s="24" t="s">
        <v>12</v>
      </c>
      <c r="D23" s="27">
        <v>60</v>
      </c>
      <c r="E23" s="38">
        <v>39.369999999999997</v>
      </c>
      <c r="F23" s="36">
        <f t="shared" si="1"/>
        <v>2362.1999999999998</v>
      </c>
      <c r="G23" s="30"/>
      <c r="I23" s="43"/>
      <c r="J23" s="43"/>
    </row>
    <row r="24" spans="1:11" ht="18.75" x14ac:dyDescent="0.3">
      <c r="A24" s="3">
        <v>23</v>
      </c>
      <c r="B24" s="39" t="s">
        <v>67</v>
      </c>
      <c r="C24" s="8" t="s">
        <v>12</v>
      </c>
      <c r="D24" s="27">
        <v>45</v>
      </c>
      <c r="E24" s="38">
        <v>61.08</v>
      </c>
      <c r="F24" s="36">
        <f t="shared" si="1"/>
        <v>2748.6</v>
      </c>
      <c r="G24" s="30"/>
      <c r="I24" s="44" t="s">
        <v>35</v>
      </c>
      <c r="J24" s="44"/>
    </row>
    <row r="25" spans="1:11" ht="18.75" x14ac:dyDescent="0.3">
      <c r="A25" s="3">
        <v>24</v>
      </c>
      <c r="B25" s="39" t="s">
        <v>66</v>
      </c>
      <c r="C25" s="8" t="s">
        <v>12</v>
      </c>
      <c r="D25" s="27">
        <v>15</v>
      </c>
      <c r="E25" s="38">
        <v>62.97</v>
      </c>
      <c r="F25" s="36">
        <f t="shared" si="1"/>
        <v>944.55</v>
      </c>
      <c r="G25" s="30"/>
      <c r="I25" s="44" t="s">
        <v>36</v>
      </c>
      <c r="J25" s="44"/>
      <c r="K25" s="43"/>
    </row>
    <row r="26" spans="1:11" ht="18.75" customHeight="1" x14ac:dyDescent="0.3">
      <c r="A26" s="3">
        <v>25</v>
      </c>
      <c r="B26" s="39" t="s">
        <v>65</v>
      </c>
      <c r="C26" s="8" t="s">
        <v>12</v>
      </c>
      <c r="D26" s="27">
        <v>40</v>
      </c>
      <c r="E26" s="38">
        <v>84.43</v>
      </c>
      <c r="F26" s="36"/>
      <c r="G26" s="29"/>
      <c r="I26" s="44" t="s">
        <v>37</v>
      </c>
      <c r="J26" s="44"/>
      <c r="K26" s="43"/>
    </row>
    <row r="27" spans="1:11" ht="18.75" x14ac:dyDescent="0.3">
      <c r="A27" s="3">
        <v>26</v>
      </c>
      <c r="B27" s="39" t="s">
        <v>64</v>
      </c>
      <c r="C27" s="8" t="s">
        <v>12</v>
      </c>
      <c r="D27" s="27">
        <v>70</v>
      </c>
      <c r="E27" s="38">
        <v>109.4</v>
      </c>
      <c r="F27" s="36">
        <f t="shared" si="1"/>
        <v>7658</v>
      </c>
      <c r="G27" s="29"/>
      <c r="I27" s="44" t="s">
        <v>38</v>
      </c>
      <c r="J27" s="44"/>
      <c r="K27" s="43"/>
    </row>
    <row r="28" spans="1:11" ht="18.75" x14ac:dyDescent="0.3">
      <c r="A28" s="3">
        <v>27</v>
      </c>
      <c r="B28" s="40" t="s">
        <v>45</v>
      </c>
      <c r="C28" s="24"/>
      <c r="D28" s="27"/>
      <c r="E28" s="38"/>
      <c r="F28" s="46">
        <f>SUM(F21:F27)</f>
        <v>22072.35</v>
      </c>
      <c r="G28" s="29"/>
      <c r="I28" s="44" t="s">
        <v>39</v>
      </c>
      <c r="J28" s="44"/>
      <c r="K28" s="43"/>
    </row>
    <row r="29" spans="1:11" ht="18.75" x14ac:dyDescent="0.3">
      <c r="A29" s="3">
        <v>28</v>
      </c>
      <c r="B29" s="39" t="s">
        <v>63</v>
      </c>
      <c r="C29" s="8" t="s">
        <v>12</v>
      </c>
      <c r="D29" s="27">
        <v>100</v>
      </c>
      <c r="E29" s="38">
        <v>119.24</v>
      </c>
      <c r="F29" s="36">
        <f t="shared" si="1"/>
        <v>11924</v>
      </c>
      <c r="G29" s="29"/>
      <c r="I29" s="44" t="s">
        <v>40</v>
      </c>
      <c r="J29" s="44"/>
      <c r="K29" s="43"/>
    </row>
    <row r="30" spans="1:11" ht="18.75" x14ac:dyDescent="0.3">
      <c r="A30" s="3">
        <v>29</v>
      </c>
      <c r="B30" s="39" t="s">
        <v>62</v>
      </c>
      <c r="C30" s="8" t="s">
        <v>12</v>
      </c>
      <c r="D30" s="27">
        <v>80</v>
      </c>
      <c r="E30" s="38">
        <v>150</v>
      </c>
      <c r="F30" s="36">
        <f t="shared" si="1"/>
        <v>12000</v>
      </c>
      <c r="G30" s="29"/>
      <c r="I30" s="48"/>
      <c r="J30" s="48"/>
      <c r="K30" s="43"/>
    </row>
    <row r="31" spans="1:11" ht="18.75" x14ac:dyDescent="0.3">
      <c r="A31" s="3">
        <v>30</v>
      </c>
      <c r="B31" s="39" t="s">
        <v>18</v>
      </c>
      <c r="C31" s="8" t="s">
        <v>12</v>
      </c>
      <c r="D31" s="27">
        <v>100</v>
      </c>
      <c r="E31" s="38">
        <v>161.1</v>
      </c>
      <c r="F31" s="36">
        <f t="shared" si="1"/>
        <v>16110</v>
      </c>
      <c r="G31" s="29"/>
      <c r="I31" s="48"/>
      <c r="J31" s="48"/>
      <c r="K31" s="43"/>
    </row>
    <row r="32" spans="1:11" ht="18.75" x14ac:dyDescent="0.3">
      <c r="A32" s="3">
        <v>31</v>
      </c>
      <c r="B32" s="39" t="s">
        <v>19</v>
      </c>
      <c r="C32" s="8" t="s">
        <v>12</v>
      </c>
      <c r="D32" s="27">
        <v>0</v>
      </c>
      <c r="E32" s="38">
        <v>310</v>
      </c>
      <c r="F32" s="36">
        <f t="shared" si="1"/>
        <v>0</v>
      </c>
      <c r="G32" s="29"/>
      <c r="I32" s="48"/>
      <c r="J32" s="48"/>
      <c r="K32" s="43"/>
    </row>
    <row r="33" spans="1:11" ht="18.75" x14ac:dyDescent="0.3">
      <c r="A33" s="3"/>
      <c r="B33" s="39" t="s">
        <v>47</v>
      </c>
      <c r="C33" s="5" t="s">
        <v>10</v>
      </c>
      <c r="D33" s="27">
        <v>30</v>
      </c>
      <c r="E33" s="35">
        <v>255</v>
      </c>
      <c r="F33" s="36">
        <f t="shared" si="1"/>
        <v>7650</v>
      </c>
      <c r="G33" s="29"/>
      <c r="I33" s="48"/>
      <c r="J33" s="48"/>
      <c r="K33" s="43"/>
    </row>
    <row r="34" spans="1:11" ht="18.75" x14ac:dyDescent="0.3">
      <c r="A34" s="3"/>
      <c r="B34" s="39" t="s">
        <v>48</v>
      </c>
      <c r="C34" s="5" t="s">
        <v>10</v>
      </c>
      <c r="D34" s="27">
        <v>30</v>
      </c>
      <c r="E34" s="35">
        <v>255</v>
      </c>
      <c r="F34" s="36">
        <f t="shared" si="1"/>
        <v>7650</v>
      </c>
      <c r="G34" s="29"/>
      <c r="I34" s="48"/>
      <c r="J34" s="48"/>
      <c r="K34" s="43"/>
    </row>
    <row r="35" spans="1:11" ht="18.75" x14ac:dyDescent="0.3">
      <c r="A35" s="3">
        <v>32</v>
      </c>
      <c r="B35" s="40" t="s">
        <v>46</v>
      </c>
      <c r="C35" s="8"/>
      <c r="D35" s="27"/>
      <c r="E35" s="38"/>
      <c r="F35" s="46">
        <f>SUM(F29:F34)</f>
        <v>55334</v>
      </c>
      <c r="G35" s="29"/>
      <c r="I35" s="48"/>
      <c r="J35" s="48"/>
      <c r="K35" s="43"/>
    </row>
    <row r="36" spans="1:11" ht="18.75" x14ac:dyDescent="0.3">
      <c r="A36" s="3">
        <v>33</v>
      </c>
      <c r="B36" s="39" t="s">
        <v>22</v>
      </c>
      <c r="C36" s="24" t="s">
        <v>12</v>
      </c>
      <c r="D36" s="27">
        <v>80</v>
      </c>
      <c r="E36" s="38">
        <v>539.91</v>
      </c>
      <c r="F36" s="36">
        <f t="shared" si="1"/>
        <v>43192.799999999996</v>
      </c>
      <c r="G36" s="29"/>
      <c r="I36" s="49"/>
      <c r="J36" s="49"/>
      <c r="K36" s="43"/>
    </row>
    <row r="37" spans="1:11" ht="18.75" x14ac:dyDescent="0.3">
      <c r="A37" s="3">
        <v>34</v>
      </c>
      <c r="B37" s="39" t="s">
        <v>23</v>
      </c>
      <c r="C37" s="24" t="s">
        <v>12</v>
      </c>
      <c r="D37" s="27">
        <v>80</v>
      </c>
      <c r="E37" s="38">
        <v>245.55</v>
      </c>
      <c r="F37" s="36">
        <f t="shared" si="1"/>
        <v>19644</v>
      </c>
      <c r="G37" s="29"/>
      <c r="I37" s="43"/>
      <c r="J37" s="43"/>
      <c r="K37" s="43"/>
    </row>
    <row r="38" spans="1:11" ht="18.75" x14ac:dyDescent="0.3">
      <c r="A38" s="3">
        <v>35</v>
      </c>
      <c r="B38" s="39" t="s">
        <v>49</v>
      </c>
      <c r="C38" s="24" t="s">
        <v>12</v>
      </c>
      <c r="D38" s="27">
        <v>43</v>
      </c>
      <c r="E38" s="38">
        <v>220</v>
      </c>
      <c r="F38" s="36">
        <f t="shared" si="1"/>
        <v>9460</v>
      </c>
      <c r="G38" s="29"/>
      <c r="I38" s="43"/>
      <c r="J38" s="43"/>
      <c r="K38" s="43"/>
    </row>
    <row r="39" spans="1:11" ht="18.75" x14ac:dyDescent="0.3">
      <c r="A39" s="3">
        <v>36</v>
      </c>
      <c r="B39" s="39" t="s">
        <v>59</v>
      </c>
      <c r="C39" s="24" t="s">
        <v>12</v>
      </c>
      <c r="D39" s="27">
        <v>0</v>
      </c>
      <c r="E39" s="38">
        <v>457.8</v>
      </c>
      <c r="F39" s="36">
        <f t="shared" si="1"/>
        <v>0</v>
      </c>
      <c r="G39" s="29"/>
      <c r="I39" s="43"/>
      <c r="J39" s="43"/>
      <c r="K39" s="43"/>
    </row>
    <row r="40" spans="1:11" ht="18.75" x14ac:dyDescent="0.3">
      <c r="A40" s="3">
        <v>37</v>
      </c>
      <c r="B40" s="39" t="s">
        <v>60</v>
      </c>
      <c r="C40" s="24" t="s">
        <v>12</v>
      </c>
      <c r="D40" s="27">
        <v>30</v>
      </c>
      <c r="E40" s="38">
        <v>457.8</v>
      </c>
      <c r="F40" s="36">
        <f t="shared" si="1"/>
        <v>13734</v>
      </c>
      <c r="G40" s="29"/>
      <c r="I40" s="43"/>
      <c r="J40" s="43"/>
      <c r="K40" s="43"/>
    </row>
    <row r="41" spans="1:11" ht="18.75" x14ac:dyDescent="0.3">
      <c r="A41" s="3">
        <v>38</v>
      </c>
      <c r="B41" s="39" t="s">
        <v>29</v>
      </c>
      <c r="C41" s="24" t="s">
        <v>10</v>
      </c>
      <c r="D41" s="27">
        <v>769</v>
      </c>
      <c r="E41" s="38">
        <v>11.5</v>
      </c>
      <c r="F41" s="36">
        <f t="shared" si="1"/>
        <v>8843.5</v>
      </c>
      <c r="G41" s="29"/>
      <c r="I41" s="43"/>
      <c r="J41" s="43"/>
      <c r="K41" s="43"/>
    </row>
    <row r="42" spans="1:11" ht="20.25" customHeight="1" x14ac:dyDescent="0.3">
      <c r="A42" s="3">
        <v>39</v>
      </c>
      <c r="B42" s="40" t="s">
        <v>53</v>
      </c>
      <c r="C42" s="24"/>
      <c r="D42" s="27"/>
      <c r="E42" s="38"/>
      <c r="F42" s="46">
        <f>SUM(F36:F41)</f>
        <v>94874.299999999988</v>
      </c>
      <c r="G42" s="29"/>
      <c r="I42" s="43"/>
      <c r="J42" s="43"/>
      <c r="K42" s="43"/>
    </row>
    <row r="43" spans="1:11" ht="18.75" x14ac:dyDescent="0.3">
      <c r="A43" s="3">
        <v>40</v>
      </c>
      <c r="B43" s="39" t="s">
        <v>24</v>
      </c>
      <c r="C43" s="24" t="s">
        <v>51</v>
      </c>
      <c r="D43" s="27">
        <v>135</v>
      </c>
      <c r="E43" s="38">
        <v>98.25</v>
      </c>
      <c r="F43" s="36">
        <f t="shared" si="1"/>
        <v>13263.75</v>
      </c>
      <c r="G43" s="29"/>
    </row>
    <row r="44" spans="1:11" ht="18.75" x14ac:dyDescent="0.3">
      <c r="A44" s="3">
        <v>41</v>
      </c>
      <c r="B44" s="39" t="s">
        <v>61</v>
      </c>
      <c r="C44" s="8" t="s">
        <v>10</v>
      </c>
      <c r="D44" s="27">
        <v>700</v>
      </c>
      <c r="E44" s="38">
        <v>25</v>
      </c>
      <c r="F44" s="36">
        <f t="shared" si="1"/>
        <v>17500</v>
      </c>
      <c r="G44" s="29"/>
    </row>
    <row r="45" spans="1:11" ht="18.75" x14ac:dyDescent="0.3">
      <c r="A45" s="3">
        <v>42</v>
      </c>
      <c r="B45" s="39" t="s">
        <v>50</v>
      </c>
      <c r="C45" s="8" t="s">
        <v>12</v>
      </c>
      <c r="D45" s="27">
        <v>0</v>
      </c>
      <c r="E45" s="38">
        <v>401.85</v>
      </c>
      <c r="F45" s="36">
        <f t="shared" si="1"/>
        <v>0</v>
      </c>
      <c r="G45" s="29">
        <f>D45*4</f>
        <v>0</v>
      </c>
    </row>
    <row r="46" spans="1:11" ht="18.75" x14ac:dyDescent="0.3">
      <c r="A46" s="3">
        <v>43</v>
      </c>
      <c r="B46" s="39" t="s">
        <v>25</v>
      </c>
      <c r="C46" s="8" t="s">
        <v>12</v>
      </c>
      <c r="D46" s="27">
        <v>15</v>
      </c>
      <c r="E46" s="38">
        <v>321.89</v>
      </c>
      <c r="F46" s="36">
        <f t="shared" si="1"/>
        <v>4828.3499999999995</v>
      </c>
      <c r="G46" s="29">
        <f>D46*2</f>
        <v>30</v>
      </c>
    </row>
    <row r="47" spans="1:11" ht="18.75" x14ac:dyDescent="0.3">
      <c r="A47" s="3">
        <v>44</v>
      </c>
      <c r="B47" s="39" t="s">
        <v>26</v>
      </c>
      <c r="C47" s="8" t="s">
        <v>12</v>
      </c>
      <c r="D47" s="27">
        <v>30</v>
      </c>
      <c r="E47" s="38">
        <v>698.05</v>
      </c>
      <c r="F47" s="36">
        <f t="shared" si="1"/>
        <v>20941.5</v>
      </c>
      <c r="G47" s="29"/>
    </row>
    <row r="48" spans="1:11" ht="18.75" x14ac:dyDescent="0.3">
      <c r="A48" s="3">
        <v>45</v>
      </c>
      <c r="B48" s="39" t="s">
        <v>27</v>
      </c>
      <c r="C48" s="8" t="s">
        <v>12</v>
      </c>
      <c r="D48" s="27">
        <v>20</v>
      </c>
      <c r="E48" s="38">
        <v>929.1</v>
      </c>
      <c r="F48" s="36">
        <f t="shared" si="1"/>
        <v>18582</v>
      </c>
      <c r="G48" s="29"/>
    </row>
    <row r="49" spans="1:7" ht="18.75" x14ac:dyDescent="0.3">
      <c r="A49" s="3">
        <v>46</v>
      </c>
      <c r="B49" s="23" t="s">
        <v>52</v>
      </c>
      <c r="C49" s="11"/>
      <c r="D49" s="27">
        <v>0</v>
      </c>
      <c r="E49" s="38">
        <v>100</v>
      </c>
      <c r="F49" s="36">
        <f t="shared" si="1"/>
        <v>0</v>
      </c>
      <c r="G49" s="29"/>
    </row>
    <row r="50" spans="1:7" ht="18.75" x14ac:dyDescent="0.3">
      <c r="A50" s="3">
        <v>47</v>
      </c>
      <c r="B50" s="6"/>
      <c r="C50" s="12"/>
      <c r="D50" s="27"/>
      <c r="E50" s="11"/>
      <c r="F50" s="28"/>
      <c r="G50" s="31"/>
    </row>
    <row r="51" spans="1:7" ht="15.75" x14ac:dyDescent="0.25">
      <c r="A51" s="3">
        <v>48</v>
      </c>
      <c r="B51" s="4" t="s">
        <v>31</v>
      </c>
      <c r="C51" s="12"/>
      <c r="D51" s="11"/>
      <c r="E51" s="11"/>
      <c r="F51" s="20">
        <f>F4+F5+F6+F7+F8+F9+F10+F11+F12+F13+F14+F15+F16+F17+F18+F19+F21+F22+F23+F24+F25+F26+F27+F29+F30+F31+F32+F33+F34+F36+F37+F38+F39+F40+F41+F43+F44+F45+F46+F47+F48+F49</f>
        <v>325967.89999999997</v>
      </c>
      <c r="G51" s="12"/>
    </row>
    <row r="52" spans="1:7" x14ac:dyDescent="0.25">
      <c r="D52" s="25"/>
    </row>
    <row r="53" spans="1:7" ht="18.75" x14ac:dyDescent="0.3">
      <c r="B53" s="13" t="s">
        <v>32</v>
      </c>
      <c r="C53" s="14"/>
      <c r="D53" s="26"/>
      <c r="E53" s="14"/>
      <c r="F53" s="45">
        <f>(I12+J12)*73.68</f>
        <v>325960.32000000001</v>
      </c>
      <c r="G53" s="15"/>
    </row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</sheetData>
  <sheetProtection password="DE04" sheet="1" formatCells="0" formatColumns="0" formatRows="0" insertColumns="0" insertRows="0" insertHyperlinks="0" deleteColumns="0" deleteRows="0" sort="0" autoFilter="0" pivotTables="0"/>
  <protectedRanges>
    <protectedRange password="DE04" sqref="F51 F42 F35 F28 F20 I4:J7 I9 J9 I12 J12" name="Диапазон1"/>
  </protectedRanges>
  <mergeCells count="6">
    <mergeCell ref="A1:F1"/>
    <mergeCell ref="A2:J2"/>
    <mergeCell ref="H10:H11"/>
    <mergeCell ref="I10:I11"/>
    <mergeCell ref="J10:J11"/>
    <mergeCell ref="H8:J8"/>
  </mergeCells>
  <pageMargins left="0.7" right="0.7" top="0.75" bottom="0.75" header="0.3" footer="0.3"/>
  <pageSetup paperSize="9" scale="68" orientation="portrait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2024-07-11T17:00:19Z</dcterms:modified>
</cp:coreProperties>
</file>